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2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EVALDO\Dropbox\EVALDO\"/>
    </mc:Choice>
  </mc:AlternateContent>
  <xr:revisionPtr revIDLastSave="0" documentId="13_ncr:1_{D0C9E339-2902-47E1-8C34-5FF7E6F52FC5}" xr6:coauthVersionLast="46" xr6:coauthVersionMax="46" xr10:uidLastSave="{00000000-0000-0000-0000-000000000000}"/>
  <workbookProtection workbookAlgorithmName="SHA-512" workbookHashValue="CKLFijXOnFSD5pJioeh2fs6NUdRPEPcryzc28qQow5vokULCB0U3PeyQN/vMju96hnktDhjT/ZQI1I2IxNqroQ==" workbookSaltValue="3hVxNJpFKQts6Q5kLp9ePg==" workbookSpinCount="100000" lockStructure="1"/>
  <bookViews>
    <workbookView xWindow="-110" yWindow="-110" windowWidth="19420" windowHeight="10420" xr2:uid="{A6541EB0-0448-493B-9F84-36F831D956A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8" i="1" l="1"/>
  <c r="B65" i="1" l="1"/>
  <c r="E1" i="1"/>
  <c r="E8" i="1"/>
  <c r="C8" i="1"/>
  <c r="E62" i="1"/>
  <c r="D62" i="1"/>
  <c r="C62" i="1"/>
  <c r="C9" i="1"/>
  <c r="E63" i="1"/>
  <c r="D63" i="1"/>
  <c r="C63" i="1"/>
  <c r="E61" i="1"/>
  <c r="D61" i="1"/>
  <c r="C61" i="1"/>
  <c r="E60" i="1"/>
  <c r="D60" i="1"/>
  <c r="C60" i="1"/>
  <c r="E59" i="1"/>
  <c r="C59" i="1"/>
  <c r="D31" i="1" l="1"/>
  <c r="D59" i="1" s="1"/>
  <c r="AA51" i="1" l="1"/>
  <c r="AA50" i="1"/>
  <c r="AE20" i="1" s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E16" i="1" s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D41" i="1"/>
  <c r="D55" i="1" s="1"/>
  <c r="D9" i="1"/>
  <c r="D54" i="1" s="1"/>
  <c r="D6" i="1"/>
  <c r="E41" i="1"/>
  <c r="E55" i="1" s="1"/>
  <c r="E9" i="1"/>
  <c r="E54" i="1" s="1"/>
  <c r="E6" i="1"/>
  <c r="E53" i="1" s="1"/>
  <c r="D53" i="1" l="1"/>
  <c r="D8" i="1"/>
  <c r="AE14" i="1"/>
  <c r="AE13" i="1"/>
  <c r="AE19" i="1"/>
  <c r="AE17" i="1"/>
  <c r="AE15" i="1"/>
  <c r="AE12" i="1"/>
  <c r="AE10" i="1"/>
  <c r="AE11" i="1"/>
  <c r="D7" i="1"/>
  <c r="D1" i="1" s="1"/>
  <c r="D56" i="1"/>
  <c r="E56" i="1"/>
  <c r="E7" i="1"/>
  <c r="C41" i="1"/>
  <c r="C54" i="1"/>
  <c r="C6" i="1"/>
  <c r="C53" i="1" s="1"/>
  <c r="E57" i="1" l="1"/>
  <c r="D57" i="1"/>
  <c r="C7" i="1"/>
  <c r="C1" i="1" s="1"/>
  <c r="C55" i="1"/>
  <c r="C56" i="1" s="1"/>
  <c r="C57" i="1" l="1"/>
</calcChain>
</file>

<file path=xl/sharedStrings.xml><?xml version="1.0" encoding="utf-8"?>
<sst xmlns="http://schemas.openxmlformats.org/spreadsheetml/2006/main" count="178" uniqueCount="94">
  <si>
    <t>MÍNIMO</t>
  </si>
  <si>
    <t>TOTAL RECEITAS</t>
  </si>
  <si>
    <t>TOTAL DESPESAS</t>
  </si>
  <si>
    <t>DESPESAS MENSAIS</t>
  </si>
  <si>
    <t>Aluguel</t>
  </si>
  <si>
    <t>Condomínio</t>
  </si>
  <si>
    <t>Prestação da casa</t>
  </si>
  <si>
    <t>Diarista</t>
  </si>
  <si>
    <t>Prestação do carro</t>
  </si>
  <si>
    <t>Estacionamento</t>
  </si>
  <si>
    <t>Plano de saúde</t>
  </si>
  <si>
    <t>Colégio</t>
  </si>
  <si>
    <t>Material escolar</t>
  </si>
  <si>
    <t>Curso</t>
  </si>
  <si>
    <t>IPTU</t>
  </si>
  <si>
    <t>IPVA</t>
  </si>
  <si>
    <t>Luz</t>
  </si>
  <si>
    <t>Água</t>
  </si>
  <si>
    <t>Telefone</t>
  </si>
  <si>
    <t>Telefone Celular</t>
  </si>
  <si>
    <t>Gás</t>
  </si>
  <si>
    <t>Mensalidade TV</t>
  </si>
  <si>
    <t>Internet</t>
  </si>
  <si>
    <t>Combustível</t>
  </si>
  <si>
    <t>Supermercado</t>
  </si>
  <si>
    <t>Feira</t>
  </si>
  <si>
    <t>Refeiçoes</t>
  </si>
  <si>
    <t>Medicamentos</t>
  </si>
  <si>
    <t>Cabeleireiro</t>
  </si>
  <si>
    <t>Manicure</t>
  </si>
  <si>
    <t>Academia</t>
  </si>
  <si>
    <t>DESPESAS EVENTUAIS</t>
  </si>
  <si>
    <t>Médico/Dentista</t>
  </si>
  <si>
    <t>Manutenção Carro</t>
  </si>
  <si>
    <t>Viagens</t>
  </si>
  <si>
    <t>Restaurantes/bares</t>
  </si>
  <si>
    <t>Roupas</t>
  </si>
  <si>
    <t>Calçados</t>
  </si>
  <si>
    <t>Acessórios</t>
  </si>
  <si>
    <t>Presentes</t>
  </si>
  <si>
    <t>Poupança</t>
  </si>
  <si>
    <t>Receita</t>
  </si>
  <si>
    <t>Despesas Mensais</t>
  </si>
  <si>
    <t>Despesas Eventuais</t>
  </si>
  <si>
    <t>Saldo</t>
  </si>
  <si>
    <t>Diversos</t>
  </si>
  <si>
    <t>Orçamento Pessoal</t>
  </si>
  <si>
    <t>Juros/Empréstimos</t>
  </si>
  <si>
    <t>Taxas Bancárias/Cartões</t>
  </si>
  <si>
    <t>IDEAL</t>
  </si>
  <si>
    <t>MINHA META</t>
  </si>
  <si>
    <t>ATUAL</t>
  </si>
  <si>
    <t>ATUALMENTE</t>
  </si>
  <si>
    <t>Casa Praia/Sítio</t>
  </si>
  <si>
    <t>www.livedados.com.br</t>
  </si>
  <si>
    <t>Moradia</t>
  </si>
  <si>
    <t>Lazer</t>
  </si>
  <si>
    <t>Veículos</t>
  </si>
  <si>
    <t>Saúde</t>
  </si>
  <si>
    <t>Educação</t>
  </si>
  <si>
    <t>Alimentação</t>
  </si>
  <si>
    <t>Bancos</t>
  </si>
  <si>
    <t>Vestimenta</t>
  </si>
  <si>
    <t>Investimentos</t>
  </si>
  <si>
    <t>Mínimo? (situação emergencial)</t>
  </si>
  <si>
    <t>RENDA 1</t>
  </si>
  <si>
    <t>RENDA 2</t>
  </si>
  <si>
    <t>FORMA PGTO</t>
  </si>
  <si>
    <t>BOLETO</t>
  </si>
  <si>
    <t>DINHEIRO</t>
  </si>
  <si>
    <t>C.CRÉDITO</t>
  </si>
  <si>
    <t>DÉBITO</t>
  </si>
  <si>
    <t>PREVISÃO POR TIPO</t>
  </si>
  <si>
    <t>SALDO DO MÊS</t>
  </si>
  <si>
    <t>Gastos Cartões (Já assumidos)</t>
  </si>
  <si>
    <t>*** Verifique se está coerente com a fatura do cartão!</t>
  </si>
  <si>
    <t>CHEQUE</t>
  </si>
  <si>
    <t>SUGESTÃO DE ECONOMIA</t>
  </si>
  <si>
    <t>COLOQUE AQUI...</t>
  </si>
  <si>
    <t>AQUELAS DESPESAS MENSAIS DO CARTÃO</t>
  </si>
  <si>
    <t>NETFLIX</t>
  </si>
  <si>
    <t>DISNEY</t>
  </si>
  <si>
    <t>CURSO</t>
  </si>
  <si>
    <t>AMAZON</t>
  </si>
  <si>
    <t>MENSALIDADE CARTÃO</t>
  </si>
  <si>
    <t>COMPRAS PARCELADAS</t>
  </si>
  <si>
    <t>ELETRO/ELETRÔNICOS</t>
  </si>
  <si>
    <t>MÓVEIS</t>
  </si>
  <si>
    <t>ROUPAS</t>
  </si>
  <si>
    <t>STREAM</t>
  </si>
  <si>
    <t>YOUTUBE</t>
  </si>
  <si>
    <t>SPOTFY</t>
  </si>
  <si>
    <t>*Depois lance no Campo de Gastos já assumidos</t>
  </si>
  <si>
    <t>Cartões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</si>
</sst>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Microsoft GothicNeo"/>
      <family val="2"/>
    </font>
    <font>
      <b/>
      <sz val="10"/>
      <color theme="0"/>
      <name val="Microsoft GothicNeo"/>
      <family val="2"/>
    </font>
    <font>
      <b/>
      <sz val="12"/>
      <color theme="0"/>
      <name val="Microsoft GothicNeo"/>
      <family val="2"/>
    </font>
    <font>
      <b/>
      <sz val="14"/>
      <color theme="0"/>
      <name val="Microsoft GothicNeo"/>
      <family val="2"/>
    </font>
    <font>
      <u/>
      <sz val="12"/>
      <color theme="4" tint="-0.499984740745262"/>
      <name val="Microsoft GothicNeo"/>
      <family val="2"/>
    </font>
    <font>
      <sz val="10"/>
      <name val="Microsoft GothicNeo"/>
      <family val="2"/>
    </font>
    <font>
      <sz val="11"/>
      <name val="Microsoft GothicNeo"/>
      <family val="2"/>
    </font>
    <font>
      <sz val="9"/>
      <name val="Microsoft GothicNeo"/>
      <family val="2"/>
    </font>
    <font>
      <b/>
      <sz val="9"/>
      <color theme="3" tint="-0.499984740745262"/>
      <name val="Microsoft GothicNeo"/>
      <family val="2"/>
    </font>
    <font>
      <b/>
      <sz val="11"/>
      <name val="Microsoft GothicNe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6BDC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/>
    <xf numFmtId="43" fontId="1" fillId="0" borderId="0" xfId="2" applyFont="1"/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4" fontId="12" fillId="4" borderId="2" xfId="0" applyNumberFormat="1" applyFont="1" applyFill="1" applyBorder="1" applyAlignment="1">
      <alignment horizontal="right" vertical="center" wrapText="1"/>
    </xf>
    <xf numFmtId="164" fontId="6" fillId="3" borderId="2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 applyProtection="1">
      <alignment horizontal="right" vertical="center"/>
      <protection locked="0"/>
    </xf>
    <xf numFmtId="164" fontId="10" fillId="2" borderId="1" xfId="0" applyNumberFormat="1" applyFont="1" applyFill="1" applyBorder="1" applyAlignment="1" applyProtection="1">
      <alignment horizontal="left" vertical="center"/>
      <protection locked="0"/>
    </xf>
    <xf numFmtId="164" fontId="11" fillId="2" borderId="1" xfId="0" applyNumberFormat="1" applyFont="1" applyFill="1" applyBorder="1" applyAlignment="1" applyProtection="1">
      <alignment horizontal="left" vertical="center"/>
      <protection locked="0"/>
    </xf>
    <xf numFmtId="164" fontId="10" fillId="5" borderId="1" xfId="0" applyNumberFormat="1" applyFont="1" applyFill="1" applyBorder="1" applyAlignment="1">
      <alignment horizontal="right" vertical="center"/>
    </xf>
    <xf numFmtId="164" fontId="10" fillId="5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2" xfId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 applyProtection="1">
      <alignment horizontal="right" vertical="center"/>
      <protection locked="0"/>
    </xf>
    <xf numFmtId="164" fontId="13" fillId="2" borderId="1" xfId="0" applyNumberFormat="1" applyFont="1" applyFill="1" applyBorder="1" applyAlignment="1" applyProtection="1">
      <alignment horizontal="left" vertical="center"/>
      <protection locked="0"/>
    </xf>
    <xf numFmtId="164" fontId="13" fillId="2" borderId="1" xfId="0" applyNumberFormat="1" applyFont="1" applyFill="1" applyBorder="1" applyAlignment="1" applyProtection="1">
      <alignment horizontal="right" vertical="center"/>
    </xf>
    <xf numFmtId="164" fontId="13" fillId="4" borderId="1" xfId="0" applyNumberFormat="1" applyFont="1" applyFill="1" applyBorder="1" applyAlignment="1" applyProtection="1">
      <alignment horizontal="left" vertical="center"/>
      <protection locked="0"/>
    </xf>
    <xf numFmtId="164" fontId="10" fillId="4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colors>
    <mruColors>
      <color rgb="FF5FC9D7"/>
      <color rgb="FF16A6C8"/>
      <color rgb="FF63A14D"/>
      <color rgb="FF2C7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1805302082755E-2"/>
          <c:y val="4.3751991663006314E-2"/>
          <c:w val="0.96321819469791725"/>
          <c:h val="0.686493079778484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Planilha1!$Z$10:$Z$50</c:f>
              <c:strCache>
                <c:ptCount val="41"/>
                <c:pt idx="0">
                  <c:v>Aluguel</c:v>
                </c:pt>
                <c:pt idx="1">
                  <c:v>Condomínio</c:v>
                </c:pt>
                <c:pt idx="2">
                  <c:v>Prestação da casa</c:v>
                </c:pt>
                <c:pt idx="3">
                  <c:v>Casa Praia/Sítio</c:v>
                </c:pt>
                <c:pt idx="4">
                  <c:v>Diarista</c:v>
                </c:pt>
                <c:pt idx="5">
                  <c:v>Prestação do carro</c:v>
                </c:pt>
                <c:pt idx="6">
                  <c:v>Combustível</c:v>
                </c:pt>
                <c:pt idx="7">
                  <c:v>Estacionamento</c:v>
                </c:pt>
                <c:pt idx="8">
                  <c:v>IPVA</c:v>
                </c:pt>
                <c:pt idx="9">
                  <c:v>Plano de saúde</c:v>
                </c:pt>
                <c:pt idx="10">
                  <c:v>Colégio</c:v>
                </c:pt>
                <c:pt idx="11">
                  <c:v>Material escolar</c:v>
                </c:pt>
                <c:pt idx="12">
                  <c:v>Curso</c:v>
                </c:pt>
                <c:pt idx="13">
                  <c:v>IPTU</c:v>
                </c:pt>
                <c:pt idx="14">
                  <c:v>Luz</c:v>
                </c:pt>
                <c:pt idx="15">
                  <c:v>Água</c:v>
                </c:pt>
                <c:pt idx="16">
                  <c:v>Gás</c:v>
                </c:pt>
                <c:pt idx="17">
                  <c:v>Telefone</c:v>
                </c:pt>
                <c:pt idx="18">
                  <c:v>Telefone Celular</c:v>
                </c:pt>
                <c:pt idx="19">
                  <c:v>Mensalidade TV</c:v>
                </c:pt>
                <c:pt idx="20">
                  <c:v>Internet</c:v>
                </c:pt>
                <c:pt idx="21">
                  <c:v>Supermercado</c:v>
                </c:pt>
                <c:pt idx="22">
                  <c:v>Feira</c:v>
                </c:pt>
                <c:pt idx="23">
                  <c:v>Refeiçoes</c:v>
                </c:pt>
                <c:pt idx="24">
                  <c:v>Medicamentos</c:v>
                </c:pt>
                <c:pt idx="25">
                  <c:v>Cabeleireiro</c:v>
                </c:pt>
                <c:pt idx="26">
                  <c:v>Manicure</c:v>
                </c:pt>
                <c:pt idx="27">
                  <c:v>Academia</c:v>
                </c:pt>
                <c:pt idx="28">
                  <c:v>Taxas Bancárias/Cartões</c:v>
                </c:pt>
                <c:pt idx="29">
                  <c:v>Juros/Empréstimos</c:v>
                </c:pt>
                <c:pt idx="30">
                  <c:v>Diversos</c:v>
                </c:pt>
                <c:pt idx="31">
                  <c:v>Médico/Dentista</c:v>
                </c:pt>
                <c:pt idx="32">
                  <c:v>Manutenção Carro</c:v>
                </c:pt>
                <c:pt idx="33">
                  <c:v>Viagens</c:v>
                </c:pt>
                <c:pt idx="34">
                  <c:v>Restaurantes/bares</c:v>
                </c:pt>
                <c:pt idx="35">
                  <c:v>Roupas</c:v>
                </c:pt>
                <c:pt idx="36">
                  <c:v>Calçados</c:v>
                </c:pt>
                <c:pt idx="37">
                  <c:v>Acessórios</c:v>
                </c:pt>
                <c:pt idx="38">
                  <c:v>Presentes</c:v>
                </c:pt>
                <c:pt idx="39">
                  <c:v>Gastos Cartões (Já assumidos)</c:v>
                </c:pt>
                <c:pt idx="40">
                  <c:v>Poupança</c:v>
                </c:pt>
              </c:strCache>
            </c:strRef>
          </c:cat>
          <c:val>
            <c:numRef>
              <c:f>Planilha1!$AA$10:$AA$50</c:f>
              <c:numCache>
                <c:formatCode>#,##0.00</c:formatCode>
                <c:ptCount val="41"/>
                <c:pt idx="0">
                  <c:v>1500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700</c:v>
                </c:pt>
                <c:pt idx="7">
                  <c:v>0</c:v>
                </c:pt>
                <c:pt idx="8">
                  <c:v>250</c:v>
                </c:pt>
                <c:pt idx="9">
                  <c:v>0</c:v>
                </c:pt>
                <c:pt idx="10">
                  <c:v>0</c:v>
                </c:pt>
                <c:pt idx="11">
                  <c:v>200</c:v>
                </c:pt>
                <c:pt idx="12">
                  <c:v>0</c:v>
                </c:pt>
                <c:pt idx="13">
                  <c:v>0</c:v>
                </c:pt>
                <c:pt idx="14">
                  <c:v>300</c:v>
                </c:pt>
                <c:pt idx="15">
                  <c:v>50</c:v>
                </c:pt>
                <c:pt idx="16">
                  <c:v>70</c:v>
                </c:pt>
                <c:pt idx="17">
                  <c:v>500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2320</c:v>
                </c:pt>
                <c:pt idx="22">
                  <c:v>200</c:v>
                </c:pt>
                <c:pt idx="23">
                  <c:v>300</c:v>
                </c:pt>
                <c:pt idx="24">
                  <c:v>500</c:v>
                </c:pt>
                <c:pt idx="25">
                  <c:v>100</c:v>
                </c:pt>
                <c:pt idx="26">
                  <c:v>50</c:v>
                </c:pt>
                <c:pt idx="27">
                  <c:v>0</c:v>
                </c:pt>
                <c:pt idx="28">
                  <c:v>100</c:v>
                </c:pt>
                <c:pt idx="29">
                  <c:v>50</c:v>
                </c:pt>
                <c:pt idx="30">
                  <c:v>500</c:v>
                </c:pt>
                <c:pt idx="31">
                  <c:v>100</c:v>
                </c:pt>
                <c:pt idx="32">
                  <c:v>500</c:v>
                </c:pt>
                <c:pt idx="33">
                  <c:v>300</c:v>
                </c:pt>
                <c:pt idx="34">
                  <c:v>0</c:v>
                </c:pt>
                <c:pt idx="35">
                  <c:v>100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400</c:v>
                </c:pt>
                <c:pt idx="4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4-40F9-A5E4-525D404D33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5"/>
        <c:axId val="401387024"/>
        <c:axId val="401388336"/>
      </c:barChart>
      <c:catAx>
        <c:axId val="4013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388336"/>
        <c:crosses val="autoZero"/>
        <c:auto val="1"/>
        <c:lblAlgn val="ctr"/>
        <c:lblOffset val="100"/>
        <c:noMultiLvlLbl val="0"/>
      </c:catAx>
      <c:valAx>
        <c:axId val="4013883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0138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61463429078954E-2"/>
          <c:y val="9.0147366864928219E-2"/>
          <c:w val="0.89720252498446917"/>
          <c:h val="0.89565577122310558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5FC9D7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32F-40DC-9D17-03D8EA37E4E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</c:dPt>
          <c:dPt>
            <c:idx val="5"/>
            <c:bubble3D val="0"/>
            <c:spPr>
              <a:solidFill>
                <a:schemeClr val="accent4"/>
              </a:solidFill>
              <a:ln w="9525" cap="flat" cmpd="sng" algn="ctr">
                <a:solidFill>
                  <a:srgbClr val="63A14D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2F-40DC-9D17-03D8EA37E4E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icrosoft GothicNeo" panose="020B0500000101010101" pitchFamily="34" charset="-127"/>
                    <a:ea typeface="Microsoft GothicNeo" panose="020B0500000101010101" pitchFamily="34" charset="-127"/>
                    <a:cs typeface="Microsoft GothicNeo" panose="020B0500000101010101" pitchFamily="34" charset="-127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Planilha1!$AD$10:$AD$20</c:f>
              <c:strCache>
                <c:ptCount val="11"/>
                <c:pt idx="0">
                  <c:v>Moradia</c:v>
                </c:pt>
                <c:pt idx="1">
                  <c:v>Lazer</c:v>
                </c:pt>
                <c:pt idx="2">
                  <c:v>Veículos</c:v>
                </c:pt>
                <c:pt idx="3">
                  <c:v>Saúde</c:v>
                </c:pt>
                <c:pt idx="4">
                  <c:v>Educação</c:v>
                </c:pt>
                <c:pt idx="5">
                  <c:v>Alimentação</c:v>
                </c:pt>
                <c:pt idx="6">
                  <c:v>Bancos</c:v>
                </c:pt>
                <c:pt idx="7">
                  <c:v>Diversos</c:v>
                </c:pt>
                <c:pt idx="8">
                  <c:v>Cartões Anteriores</c:v>
                </c:pt>
                <c:pt idx="9">
                  <c:v>Vestimenta</c:v>
                </c:pt>
                <c:pt idx="10">
                  <c:v>Investimentos</c:v>
                </c:pt>
              </c:strCache>
            </c:strRef>
          </c:cat>
          <c:val>
            <c:numRef>
              <c:f>Planilha1!$AE$10:$AE$20</c:f>
              <c:numCache>
                <c:formatCode>_(* #,##0.00_);_(* \(#,##0.00\);_(* "-"??_);_(@_)</c:formatCode>
                <c:ptCount val="11"/>
                <c:pt idx="0">
                  <c:v>2420</c:v>
                </c:pt>
                <c:pt idx="1">
                  <c:v>300</c:v>
                </c:pt>
                <c:pt idx="2">
                  <c:v>1450</c:v>
                </c:pt>
                <c:pt idx="3">
                  <c:v>750</c:v>
                </c:pt>
                <c:pt idx="4">
                  <c:v>200</c:v>
                </c:pt>
                <c:pt idx="5">
                  <c:v>2820</c:v>
                </c:pt>
                <c:pt idx="6">
                  <c:v>150</c:v>
                </c:pt>
                <c:pt idx="7">
                  <c:v>500</c:v>
                </c:pt>
                <c:pt idx="8">
                  <c:v>400</c:v>
                </c:pt>
                <c:pt idx="9">
                  <c:v>100</c:v>
                </c:pt>
                <c:pt idx="1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A-4611-8FF5-331D584A8BB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4"/>
        <c:secondPieSize val="75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livedados.com.br" TargetMode="Externa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1225697</xdr:colOff>
      <xdr:row>3</xdr:row>
      <xdr:rowOff>34853</xdr:rowOff>
    </xdr:from>
    <xdr:to>
      <xdr:col>0</xdr:col>
      <xdr:colOff>2101019</xdr:colOff>
      <xdr:row>4</xdr:row>
      <xdr:rowOff>174986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716C29-6A54-4A8A-8436-9D04187D8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697" y="1061190"/>
          <a:ext cx="875322" cy="346877"/>
        </a:xfrm>
        <a:prstGeom prst="rect">
          <a:avLst/>
        </a:prstGeom>
      </xdr:spPr>
    </xdr:pic>
    <xdr:clientData/>
  </xdr:twoCellAnchor>
  <xdr:twoCellAnchor>
    <xdr:from>
      <xdr:col>29</xdr:col>
      <xdr:colOff>31235</xdr:colOff>
      <xdr:row>23</xdr:row>
      <xdr:rowOff>125524</xdr:rowOff>
    </xdr:from>
    <xdr:to>
      <xdr:col>40</xdr:col>
      <xdr:colOff>561162</xdr:colOff>
      <xdr:row>48</xdr:row>
      <xdr:rowOff>155058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C13C13-84A1-4624-B06F-B62BB767D5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172777</xdr:colOff>
      <xdr:row>1</xdr:row>
      <xdr:rowOff>51686</xdr:rowOff>
    </xdr:from>
    <xdr:to>
      <xdr:col>12</xdr:col>
      <xdr:colOff>539012</xdr:colOff>
      <xdr:row>17</xdr:row>
      <xdr:rowOff>125524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B4430A-BFE3-4163-AA09-2F55E2ED1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499363</xdr:colOff>
      <xdr:row>1</xdr:row>
      <xdr:rowOff>173569</xdr:rowOff>
    </xdr:from>
    <xdr:ext cx="3712105" cy="28020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68DB78D3-FF1B-4FBF-B5D9-11A2573902C8}"/>
            </a:ext>
          </a:extLst>
        </xdr:cNvPr>
        <xdr:cNvSpPr/>
      </xdr:nvSpPr>
      <xdr:spPr>
        <a:xfrm>
          <a:off x="6376805" y="402464"/>
          <a:ext cx="3712105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1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Veja</a:t>
          </a:r>
          <a:r>
            <a:rPr lang="pt-BR" sz="12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como é importante ter um orçamento controlado</a:t>
          </a:r>
          <a:r>
            <a:rPr lang="pt-BR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!</a:t>
          </a:r>
          <a:endParaRPr lang="pt-BR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ivedados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09FA-E5C1-4712-8017-51B892BB7F8E}">
  <sheetPr codeName="Planilha1"/>
  <dimension ref="A1:AE105"/>
  <sheetViews>
    <sheetView showGridLines="0" showRowColHeaders="0" tabSelected="1" zoomScale="86" zoomScaleNormal="8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7" sqref="O7"/>
    </sheetView>
  </sheetViews>
  <sheetFormatPr defaultColWidth="9.1796875" defaultRowHeight="13.5" x14ac:dyDescent="0.35"/>
  <cols>
    <col min="1" max="1" width="30.6328125" style="1" bestFit="1" customWidth="1"/>
    <col min="2" max="2" width="12.54296875" style="1" bestFit="1" customWidth="1"/>
    <col min="3" max="5" width="13.6328125" style="1" customWidth="1"/>
    <col min="6" max="25" width="9.1796875" style="1"/>
    <col min="26" max="26" width="16.453125" style="1" bestFit="1" customWidth="1"/>
    <col min="27" max="16384" width="9.1796875" style="1"/>
  </cols>
  <sheetData>
    <row r="1" spans="1:31" ht="18" customHeight="1" x14ac:dyDescent="0.35">
      <c r="A1" s="9" t="s">
        <v>73</v>
      </c>
      <c r="B1" s="8"/>
      <c r="C1" s="21">
        <f>C6-C7-C8</f>
        <v>0</v>
      </c>
      <c r="D1" s="21">
        <f t="shared" ref="D1:E1" si="0">D6-D7-D8</f>
        <v>510</v>
      </c>
      <c r="E1" s="21">
        <f t="shared" si="0"/>
        <v>4030</v>
      </c>
    </row>
    <row r="2" spans="1:31" ht="18" customHeight="1" x14ac:dyDescent="0.35">
      <c r="A2" s="5" t="s">
        <v>46</v>
      </c>
      <c r="B2" s="5"/>
      <c r="C2" s="6" t="s">
        <v>0</v>
      </c>
      <c r="D2" s="6" t="s">
        <v>51</v>
      </c>
      <c r="E2" s="6" t="s">
        <v>49</v>
      </c>
    </row>
    <row r="3" spans="1:31" ht="45" customHeight="1" x14ac:dyDescent="0.35">
      <c r="A3" s="23" t="s">
        <v>54</v>
      </c>
      <c r="B3" s="11"/>
      <c r="C3" s="6" t="s">
        <v>64</v>
      </c>
      <c r="D3" s="6" t="s">
        <v>52</v>
      </c>
      <c r="E3" s="6" t="s">
        <v>50</v>
      </c>
    </row>
    <row r="4" spans="1:31" ht="16.5" customHeight="1" x14ac:dyDescent="0.35">
      <c r="B4" s="9" t="s">
        <v>65</v>
      </c>
      <c r="C4" s="22">
        <v>3000</v>
      </c>
      <c r="D4" s="22">
        <v>6000</v>
      </c>
      <c r="E4" s="22">
        <v>11000</v>
      </c>
    </row>
    <row r="5" spans="1:31" ht="16.5" customHeight="1" x14ac:dyDescent="0.35">
      <c r="B5" s="9" t="s">
        <v>66</v>
      </c>
      <c r="C5" s="22">
        <v>3000</v>
      </c>
      <c r="D5" s="22">
        <v>5000</v>
      </c>
      <c r="E5" s="22">
        <v>6000</v>
      </c>
    </row>
    <row r="6" spans="1:31" ht="15.5" x14ac:dyDescent="0.35">
      <c r="A6" s="6" t="s">
        <v>1</v>
      </c>
      <c r="B6" s="6"/>
      <c r="C6" s="7">
        <f t="shared" ref="C6:E6" si="1">C4+C5</f>
        <v>6000</v>
      </c>
      <c r="D6" s="7">
        <f t="shared" ref="D6" si="2">D4+D5</f>
        <v>11000</v>
      </c>
      <c r="E6" s="7">
        <f t="shared" si="1"/>
        <v>17000</v>
      </c>
    </row>
    <row r="7" spans="1:31" ht="15.5" x14ac:dyDescent="0.35">
      <c r="A7" s="6" t="s">
        <v>2</v>
      </c>
      <c r="B7" s="6"/>
      <c r="C7" s="7">
        <f>C9+C41</f>
        <v>5400</v>
      </c>
      <c r="D7" s="7">
        <f>D9+D41</f>
        <v>9390</v>
      </c>
      <c r="E7" s="7">
        <f>E9+E41</f>
        <v>11270</v>
      </c>
    </row>
    <row r="8" spans="1:31" ht="15.5" x14ac:dyDescent="0.35">
      <c r="A8" s="6" t="s">
        <v>77</v>
      </c>
      <c r="B8" s="6"/>
      <c r="C8" s="7">
        <f>C6*0.1</f>
        <v>600</v>
      </c>
      <c r="D8" s="7">
        <f t="shared" ref="D8:E8" si="3">D6*0.1</f>
        <v>1100</v>
      </c>
      <c r="E8" s="7">
        <f t="shared" si="3"/>
        <v>1700</v>
      </c>
    </row>
    <row r="9" spans="1:31" ht="24" customHeight="1" x14ac:dyDescent="0.35">
      <c r="A9" s="6" t="s">
        <v>3</v>
      </c>
      <c r="B9" s="6" t="s">
        <v>67</v>
      </c>
      <c r="C9" s="7">
        <f>SUM(C10:C40)</f>
        <v>5000</v>
      </c>
      <c r="D9" s="7">
        <f>SUM(D10:D40)</f>
        <v>7690</v>
      </c>
      <c r="E9" s="7">
        <f>SUM(E10:E40)</f>
        <v>8370</v>
      </c>
    </row>
    <row r="10" spans="1:31" ht="20" customHeight="1" x14ac:dyDescent="0.35">
      <c r="A10" s="19" t="s">
        <v>4</v>
      </c>
      <c r="B10" s="20" t="s">
        <v>68</v>
      </c>
      <c r="C10" s="18">
        <v>1200</v>
      </c>
      <c r="D10" s="18">
        <v>1500</v>
      </c>
      <c r="E10" s="18">
        <v>3000</v>
      </c>
      <c r="Y10" s="1" t="s">
        <v>55</v>
      </c>
      <c r="Z10" s="1" t="str">
        <f>+A10</f>
        <v>Aluguel</v>
      </c>
      <c r="AA10" s="3">
        <f>+D10</f>
        <v>1500</v>
      </c>
      <c r="AD10" s="1" t="s">
        <v>55</v>
      </c>
      <c r="AE10" s="4">
        <f>SUMIFS($AA$10:$AA$51,$Y$10:$Y$51,AD10)</f>
        <v>2420</v>
      </c>
    </row>
    <row r="11" spans="1:31" ht="20" customHeight="1" x14ac:dyDescent="0.35">
      <c r="A11" s="19" t="s">
        <v>5</v>
      </c>
      <c r="B11" s="20" t="s">
        <v>68</v>
      </c>
      <c r="C11" s="18"/>
      <c r="D11" s="18">
        <v>0</v>
      </c>
      <c r="E11" s="18"/>
      <c r="Y11" s="1" t="s">
        <v>55</v>
      </c>
      <c r="Z11" s="1" t="str">
        <f t="shared" ref="Z11:Z13" si="4">+A11</f>
        <v>Condomínio</v>
      </c>
      <c r="AA11" s="3">
        <f t="shared" ref="AA11:AA13" si="5">+D11</f>
        <v>0</v>
      </c>
      <c r="AD11" s="1" t="s">
        <v>56</v>
      </c>
      <c r="AE11" s="4">
        <f t="shared" ref="AE11:AE19" si="6">SUMIFS($AA$10:$AA$51,$Y$10:$Y$51,AD11)</f>
        <v>300</v>
      </c>
    </row>
    <row r="12" spans="1:31" ht="20" customHeight="1" x14ac:dyDescent="0.35">
      <c r="A12" s="19" t="s">
        <v>6</v>
      </c>
      <c r="B12" s="20" t="s">
        <v>68</v>
      </c>
      <c r="C12" s="18"/>
      <c r="D12" s="18"/>
      <c r="E12" s="18"/>
      <c r="Y12" s="1" t="s">
        <v>55</v>
      </c>
      <c r="Z12" s="1" t="str">
        <f t="shared" si="4"/>
        <v>Prestação da casa</v>
      </c>
      <c r="AA12" s="3">
        <f t="shared" si="5"/>
        <v>0</v>
      </c>
      <c r="AD12" s="1" t="s">
        <v>57</v>
      </c>
      <c r="AE12" s="4">
        <f t="shared" si="6"/>
        <v>1450</v>
      </c>
    </row>
    <row r="13" spans="1:31" ht="20" customHeight="1" x14ac:dyDescent="0.35">
      <c r="A13" s="19" t="s">
        <v>53</v>
      </c>
      <c r="B13" s="20" t="s">
        <v>68</v>
      </c>
      <c r="C13" s="18"/>
      <c r="D13" s="18"/>
      <c r="E13" s="18"/>
      <c r="Y13" s="1" t="s">
        <v>56</v>
      </c>
      <c r="Z13" s="1" t="str">
        <f t="shared" si="4"/>
        <v>Casa Praia/Sítio</v>
      </c>
      <c r="AA13" s="3">
        <f t="shared" si="5"/>
        <v>0</v>
      </c>
      <c r="AD13" s="1" t="s">
        <v>58</v>
      </c>
      <c r="AE13" s="4">
        <f t="shared" si="6"/>
        <v>750</v>
      </c>
    </row>
    <row r="14" spans="1:31" ht="20" customHeight="1" x14ac:dyDescent="0.35">
      <c r="A14" s="19" t="s">
        <v>14</v>
      </c>
      <c r="B14" s="20" t="s">
        <v>68</v>
      </c>
      <c r="C14" s="18"/>
      <c r="D14" s="18"/>
      <c r="E14" s="18"/>
      <c r="Y14" s="1" t="s">
        <v>55</v>
      </c>
      <c r="Z14" s="1" t="str">
        <f t="shared" ref="Z14:Z22" si="7">+A22</f>
        <v>Diarista</v>
      </c>
      <c r="AA14" s="3">
        <f t="shared" ref="AA14:AA22" si="8">+D22</f>
        <v>0</v>
      </c>
      <c r="AD14" s="1" t="s">
        <v>59</v>
      </c>
      <c r="AE14" s="4">
        <f t="shared" si="6"/>
        <v>200</v>
      </c>
    </row>
    <row r="15" spans="1:31" ht="20" customHeight="1" x14ac:dyDescent="0.35">
      <c r="A15" s="19" t="s">
        <v>16</v>
      </c>
      <c r="B15" s="20" t="s">
        <v>68</v>
      </c>
      <c r="C15" s="18">
        <v>250</v>
      </c>
      <c r="D15" s="18">
        <v>300</v>
      </c>
      <c r="E15" s="18">
        <v>300</v>
      </c>
      <c r="Y15" s="1" t="s">
        <v>57</v>
      </c>
      <c r="Z15" s="1" t="str">
        <f t="shared" si="7"/>
        <v>Prestação do carro</v>
      </c>
      <c r="AA15" s="3">
        <f t="shared" si="8"/>
        <v>0</v>
      </c>
      <c r="AD15" s="1" t="s">
        <v>60</v>
      </c>
      <c r="AE15" s="4">
        <f t="shared" si="6"/>
        <v>2820</v>
      </c>
    </row>
    <row r="16" spans="1:31" ht="20" customHeight="1" x14ac:dyDescent="0.35">
      <c r="A16" s="19" t="s">
        <v>17</v>
      </c>
      <c r="B16" s="20" t="s">
        <v>68</v>
      </c>
      <c r="C16" s="18">
        <v>50</v>
      </c>
      <c r="D16" s="18">
        <v>50</v>
      </c>
      <c r="E16" s="18">
        <v>50</v>
      </c>
      <c r="Y16" s="1" t="s">
        <v>57</v>
      </c>
      <c r="Z16" s="1" t="str">
        <f t="shared" si="7"/>
        <v>Combustível</v>
      </c>
      <c r="AA16" s="3">
        <f t="shared" si="8"/>
        <v>700</v>
      </c>
      <c r="AD16" s="1" t="s">
        <v>61</v>
      </c>
      <c r="AE16" s="4">
        <f t="shared" si="6"/>
        <v>150</v>
      </c>
    </row>
    <row r="17" spans="1:31" ht="20" customHeight="1" x14ac:dyDescent="0.35">
      <c r="A17" s="19" t="s">
        <v>20</v>
      </c>
      <c r="B17" s="20" t="s">
        <v>68</v>
      </c>
      <c r="C17" s="18">
        <v>50</v>
      </c>
      <c r="D17" s="18">
        <v>70</v>
      </c>
      <c r="E17" s="18">
        <v>70</v>
      </c>
      <c r="Y17" s="1" t="s">
        <v>57</v>
      </c>
      <c r="Z17" s="1" t="str">
        <f t="shared" si="7"/>
        <v>Estacionamento</v>
      </c>
      <c r="AA17" s="3">
        <f t="shared" si="8"/>
        <v>0</v>
      </c>
      <c r="AD17" s="1" t="s">
        <v>45</v>
      </c>
      <c r="AE17" s="4">
        <f t="shared" si="6"/>
        <v>500</v>
      </c>
    </row>
    <row r="18" spans="1:31" ht="20" customHeight="1" x14ac:dyDescent="0.35">
      <c r="A18" s="19" t="s">
        <v>18</v>
      </c>
      <c r="B18" s="20" t="s">
        <v>68</v>
      </c>
      <c r="C18" s="18">
        <v>300</v>
      </c>
      <c r="D18" s="18">
        <v>500</v>
      </c>
      <c r="E18" s="18">
        <v>500</v>
      </c>
      <c r="Y18" s="1" t="s">
        <v>57</v>
      </c>
      <c r="Z18" s="1" t="str">
        <f t="shared" si="7"/>
        <v>IPVA</v>
      </c>
      <c r="AA18" s="3">
        <f t="shared" si="8"/>
        <v>250</v>
      </c>
      <c r="AD18" s="1" t="s">
        <v>93</v>
      </c>
      <c r="AE18" s="4">
        <f t="shared" si="6"/>
        <v>400</v>
      </c>
    </row>
    <row r="19" spans="1:31" ht="20" customHeight="1" x14ac:dyDescent="0.35">
      <c r="A19" s="19" t="s">
        <v>19</v>
      </c>
      <c r="B19" s="20" t="s">
        <v>68</v>
      </c>
      <c r="C19" s="18"/>
      <c r="D19" s="18">
        <v>0</v>
      </c>
      <c r="E19" s="18"/>
      <c r="Y19" s="1" t="s">
        <v>58</v>
      </c>
      <c r="Z19" s="1" t="str">
        <f t="shared" si="7"/>
        <v>Plano de saúde</v>
      </c>
      <c r="AA19" s="3">
        <f t="shared" si="8"/>
        <v>0</v>
      </c>
      <c r="AD19" s="1" t="s">
        <v>62</v>
      </c>
      <c r="AE19" s="4">
        <f>SUMIFS($AA$10:$AA$51,$Y$10:$Y$51,AD19)</f>
        <v>100</v>
      </c>
    </row>
    <row r="20" spans="1:31" ht="20" customHeight="1" x14ac:dyDescent="0.35">
      <c r="A20" s="19" t="s">
        <v>21</v>
      </c>
      <c r="B20" s="20" t="s">
        <v>68</v>
      </c>
      <c r="C20" s="18"/>
      <c r="D20" s="18">
        <v>0</v>
      </c>
      <c r="E20" s="18"/>
      <c r="Y20" s="1" t="s">
        <v>59</v>
      </c>
      <c r="Z20" s="1" t="str">
        <f t="shared" si="7"/>
        <v>Colégio</v>
      </c>
      <c r="AA20" s="3">
        <f t="shared" si="8"/>
        <v>0</v>
      </c>
      <c r="AD20" s="1" t="s">
        <v>63</v>
      </c>
      <c r="AE20" s="4">
        <f>SUMIFS($AA$10:$AA$51,$Y$10:$Y$51,AD20)</f>
        <v>300</v>
      </c>
    </row>
    <row r="21" spans="1:31" ht="20" customHeight="1" x14ac:dyDescent="0.35">
      <c r="A21" s="19" t="s">
        <v>22</v>
      </c>
      <c r="B21" s="20" t="s">
        <v>68</v>
      </c>
      <c r="C21" s="18"/>
      <c r="D21" s="18">
        <v>0</v>
      </c>
      <c r="E21" s="18"/>
      <c r="Y21" s="1" t="s">
        <v>59</v>
      </c>
      <c r="Z21" s="1" t="str">
        <f t="shared" si="7"/>
        <v>Material escolar</v>
      </c>
      <c r="AA21" s="3">
        <f t="shared" si="8"/>
        <v>200</v>
      </c>
      <c r="AD21"/>
    </row>
    <row r="22" spans="1:31" ht="20" customHeight="1" x14ac:dyDescent="0.35">
      <c r="A22" s="19" t="s">
        <v>7</v>
      </c>
      <c r="B22" s="20" t="s">
        <v>69</v>
      </c>
      <c r="C22" s="18"/>
      <c r="D22" s="18">
        <v>0</v>
      </c>
      <c r="E22" s="18"/>
      <c r="Y22" s="1" t="s">
        <v>59</v>
      </c>
      <c r="Z22" s="1" t="str">
        <f t="shared" si="7"/>
        <v>Curso</v>
      </c>
      <c r="AA22" s="3">
        <f t="shared" si="8"/>
        <v>0</v>
      </c>
      <c r="AD22"/>
    </row>
    <row r="23" spans="1:31" ht="20" customHeight="1" x14ac:dyDescent="0.35">
      <c r="A23" s="19" t="s">
        <v>8</v>
      </c>
      <c r="B23" s="20" t="s">
        <v>68</v>
      </c>
      <c r="C23" s="18"/>
      <c r="D23" s="18">
        <v>0</v>
      </c>
      <c r="E23" s="18"/>
      <c r="Y23" s="1" t="s">
        <v>55</v>
      </c>
      <c r="Z23" s="1" t="str">
        <f t="shared" ref="Z23:Z30" si="9">+A14</f>
        <v>IPTU</v>
      </c>
      <c r="AA23" s="3">
        <f t="shared" ref="AA23:AA30" si="10">+D14</f>
        <v>0</v>
      </c>
      <c r="AD23"/>
    </row>
    <row r="24" spans="1:31" ht="20" customHeight="1" x14ac:dyDescent="0.35">
      <c r="A24" s="19" t="s">
        <v>23</v>
      </c>
      <c r="B24" s="20" t="s">
        <v>70</v>
      </c>
      <c r="C24" s="18">
        <v>200</v>
      </c>
      <c r="D24" s="18">
        <v>700</v>
      </c>
      <c r="E24" s="18">
        <v>500</v>
      </c>
      <c r="Y24" s="1" t="s">
        <v>55</v>
      </c>
      <c r="Z24" s="1" t="str">
        <f t="shared" si="9"/>
        <v>Luz</v>
      </c>
      <c r="AA24" s="3">
        <f t="shared" si="10"/>
        <v>300</v>
      </c>
      <c r="AD24"/>
    </row>
    <row r="25" spans="1:31" ht="20" customHeight="1" x14ac:dyDescent="0.35">
      <c r="A25" s="19" t="s">
        <v>9</v>
      </c>
      <c r="B25" s="20" t="s">
        <v>71</v>
      </c>
      <c r="C25" s="18"/>
      <c r="D25" s="18">
        <v>0</v>
      </c>
      <c r="E25" s="18"/>
      <c r="Y25" s="1" t="s">
        <v>55</v>
      </c>
      <c r="Z25" s="1" t="str">
        <f t="shared" si="9"/>
        <v>Água</v>
      </c>
      <c r="AA25" s="3">
        <f t="shared" si="10"/>
        <v>50</v>
      </c>
      <c r="AD25"/>
    </row>
    <row r="26" spans="1:31" ht="20" customHeight="1" x14ac:dyDescent="0.35">
      <c r="A26" s="19" t="s">
        <v>15</v>
      </c>
      <c r="B26" s="20" t="s">
        <v>68</v>
      </c>
      <c r="C26" s="18"/>
      <c r="D26" s="18">
        <v>250</v>
      </c>
      <c r="E26" s="18">
        <v>50</v>
      </c>
      <c r="Y26" s="1" t="s">
        <v>55</v>
      </c>
      <c r="Z26" s="1" t="str">
        <f t="shared" si="9"/>
        <v>Gás</v>
      </c>
      <c r="AA26" s="3">
        <f t="shared" si="10"/>
        <v>70</v>
      </c>
      <c r="AD26"/>
    </row>
    <row r="27" spans="1:31" ht="20" customHeight="1" x14ac:dyDescent="0.35">
      <c r="A27" s="19" t="s">
        <v>10</v>
      </c>
      <c r="B27" s="20" t="s">
        <v>68</v>
      </c>
      <c r="C27" s="18"/>
      <c r="D27" s="18">
        <v>0</v>
      </c>
      <c r="E27" s="18"/>
      <c r="Y27" s="1" t="s">
        <v>55</v>
      </c>
      <c r="Z27" s="1" t="str">
        <f t="shared" si="9"/>
        <v>Telefone</v>
      </c>
      <c r="AA27" s="3">
        <f t="shared" si="10"/>
        <v>500</v>
      </c>
      <c r="AD27"/>
    </row>
    <row r="28" spans="1:31" ht="20" customHeight="1" x14ac:dyDescent="0.35">
      <c r="A28" s="19" t="s">
        <v>11</v>
      </c>
      <c r="B28" s="20" t="s">
        <v>68</v>
      </c>
      <c r="C28" s="18"/>
      <c r="D28" s="18">
        <v>0</v>
      </c>
      <c r="E28" s="18"/>
      <c r="Y28" s="1" t="s">
        <v>55</v>
      </c>
      <c r="Z28" s="1" t="str">
        <f t="shared" si="9"/>
        <v>Telefone Celular</v>
      </c>
      <c r="AA28" s="3">
        <f t="shared" si="10"/>
        <v>0</v>
      </c>
      <c r="AD28"/>
    </row>
    <row r="29" spans="1:31" ht="20" customHeight="1" x14ac:dyDescent="0.35">
      <c r="A29" s="19" t="s">
        <v>12</v>
      </c>
      <c r="B29" s="20" t="s">
        <v>70</v>
      </c>
      <c r="C29" s="18">
        <v>200</v>
      </c>
      <c r="D29" s="18">
        <v>200</v>
      </c>
      <c r="E29" s="18">
        <v>200</v>
      </c>
      <c r="Y29" s="1" t="s">
        <v>55</v>
      </c>
      <c r="Z29" s="1" t="str">
        <f t="shared" si="9"/>
        <v>Mensalidade TV</v>
      </c>
      <c r="AA29" s="3">
        <f t="shared" si="10"/>
        <v>0</v>
      </c>
      <c r="AD29"/>
    </row>
    <row r="30" spans="1:31" ht="20" customHeight="1" x14ac:dyDescent="0.35">
      <c r="A30" s="19" t="s">
        <v>13</v>
      </c>
      <c r="B30" s="20" t="s">
        <v>70</v>
      </c>
      <c r="C30" s="18"/>
      <c r="D30" s="18"/>
      <c r="E30" s="18"/>
      <c r="Y30" s="1" t="s">
        <v>55</v>
      </c>
      <c r="Z30" s="1" t="str">
        <f t="shared" si="9"/>
        <v>Internet</v>
      </c>
      <c r="AA30" s="3">
        <f t="shared" si="10"/>
        <v>0</v>
      </c>
      <c r="AD30"/>
    </row>
    <row r="31" spans="1:31" ht="20" customHeight="1" x14ac:dyDescent="0.35">
      <c r="A31" s="19" t="s">
        <v>24</v>
      </c>
      <c r="B31" s="20" t="s">
        <v>70</v>
      </c>
      <c r="C31" s="18">
        <v>1800</v>
      </c>
      <c r="D31" s="18">
        <f>400*4+90*8</f>
        <v>2320</v>
      </c>
      <c r="E31" s="18">
        <v>2000</v>
      </c>
      <c r="Y31" s="1" t="s">
        <v>60</v>
      </c>
      <c r="Z31" s="1" t="str">
        <f t="shared" ref="Z31:Z40" si="11">+A31</f>
        <v>Supermercado</v>
      </c>
      <c r="AA31" s="3">
        <f t="shared" ref="AA31:AA40" si="12">+D31</f>
        <v>2320</v>
      </c>
      <c r="AD31"/>
    </row>
    <row r="32" spans="1:31" ht="20" customHeight="1" x14ac:dyDescent="0.35">
      <c r="A32" s="19" t="s">
        <v>25</v>
      </c>
      <c r="B32" s="20" t="s">
        <v>69</v>
      </c>
      <c r="C32" s="18">
        <v>100</v>
      </c>
      <c r="D32" s="18">
        <v>200</v>
      </c>
      <c r="E32" s="18">
        <v>200</v>
      </c>
      <c r="Y32" s="1" t="s">
        <v>60</v>
      </c>
      <c r="Z32" s="1" t="str">
        <f t="shared" si="11"/>
        <v>Feira</v>
      </c>
      <c r="AA32" s="3">
        <f t="shared" si="12"/>
        <v>200</v>
      </c>
      <c r="AD32"/>
    </row>
    <row r="33" spans="1:30" ht="20" customHeight="1" x14ac:dyDescent="0.35">
      <c r="A33" s="19" t="s">
        <v>26</v>
      </c>
      <c r="B33" s="20" t="s">
        <v>70</v>
      </c>
      <c r="C33" s="18">
        <v>200</v>
      </c>
      <c r="D33" s="18">
        <v>300</v>
      </c>
      <c r="E33" s="18">
        <v>300</v>
      </c>
      <c r="Y33" s="1" t="s">
        <v>60</v>
      </c>
      <c r="Z33" s="1" t="str">
        <f t="shared" si="11"/>
        <v>Refeiçoes</v>
      </c>
      <c r="AA33" s="3">
        <f t="shared" si="12"/>
        <v>300</v>
      </c>
      <c r="AD33"/>
    </row>
    <row r="34" spans="1:30" ht="20" customHeight="1" x14ac:dyDescent="0.35">
      <c r="A34" s="19" t="s">
        <v>27</v>
      </c>
      <c r="B34" s="20" t="s">
        <v>70</v>
      </c>
      <c r="C34" s="18">
        <v>300</v>
      </c>
      <c r="D34" s="18">
        <v>500</v>
      </c>
      <c r="E34" s="18">
        <v>500</v>
      </c>
      <c r="Y34" s="1" t="s">
        <v>58</v>
      </c>
      <c r="Z34" s="1" t="str">
        <f t="shared" si="11"/>
        <v>Medicamentos</v>
      </c>
      <c r="AA34" s="3">
        <f t="shared" si="12"/>
        <v>500</v>
      </c>
      <c r="AD34"/>
    </row>
    <row r="35" spans="1:30" ht="20" customHeight="1" x14ac:dyDescent="0.35">
      <c r="A35" s="19" t="s">
        <v>28</v>
      </c>
      <c r="B35" s="20" t="s">
        <v>71</v>
      </c>
      <c r="C35" s="18"/>
      <c r="D35" s="18">
        <v>100</v>
      </c>
      <c r="E35" s="18">
        <v>100</v>
      </c>
      <c r="Y35" s="1" t="s">
        <v>58</v>
      </c>
      <c r="Z35" s="1" t="str">
        <f t="shared" si="11"/>
        <v>Cabeleireiro</v>
      </c>
      <c r="AA35" s="3">
        <f t="shared" si="12"/>
        <v>100</v>
      </c>
      <c r="AD35"/>
    </row>
    <row r="36" spans="1:30" ht="20" customHeight="1" x14ac:dyDescent="0.35">
      <c r="A36" s="19" t="s">
        <v>29</v>
      </c>
      <c r="B36" s="20" t="s">
        <v>71</v>
      </c>
      <c r="C36" s="18"/>
      <c r="D36" s="18">
        <v>50</v>
      </c>
      <c r="E36" s="18">
        <v>50</v>
      </c>
      <c r="Y36" s="1" t="s">
        <v>58</v>
      </c>
      <c r="Z36" s="1" t="str">
        <f t="shared" si="11"/>
        <v>Manicure</v>
      </c>
      <c r="AA36" s="3">
        <f t="shared" si="12"/>
        <v>50</v>
      </c>
      <c r="AD36"/>
    </row>
    <row r="37" spans="1:30" ht="20" customHeight="1" x14ac:dyDescent="0.35">
      <c r="A37" s="19" t="s">
        <v>30</v>
      </c>
      <c r="B37" s="20" t="s">
        <v>70</v>
      </c>
      <c r="C37" s="18"/>
      <c r="D37" s="18">
        <v>0</v>
      </c>
      <c r="E37" s="18"/>
      <c r="Y37" s="1" t="s">
        <v>58</v>
      </c>
      <c r="Z37" s="1" t="str">
        <f t="shared" si="11"/>
        <v>Academia</v>
      </c>
      <c r="AA37" s="3">
        <f t="shared" si="12"/>
        <v>0</v>
      </c>
      <c r="AD37"/>
    </row>
    <row r="38" spans="1:30" ht="20" customHeight="1" x14ac:dyDescent="0.35">
      <c r="A38" s="19" t="s">
        <v>48</v>
      </c>
      <c r="B38" s="20" t="s">
        <v>71</v>
      </c>
      <c r="C38" s="18">
        <v>50</v>
      </c>
      <c r="D38" s="18">
        <v>100</v>
      </c>
      <c r="E38" s="18">
        <v>50</v>
      </c>
      <c r="Y38" s="1" t="s">
        <v>61</v>
      </c>
      <c r="Z38" s="1" t="str">
        <f t="shared" si="11"/>
        <v>Taxas Bancárias/Cartões</v>
      </c>
      <c r="AA38" s="3">
        <f t="shared" si="12"/>
        <v>100</v>
      </c>
      <c r="AD38"/>
    </row>
    <row r="39" spans="1:30" ht="20" customHeight="1" x14ac:dyDescent="0.35">
      <c r="A39" s="19" t="s">
        <v>47</v>
      </c>
      <c r="B39" s="20" t="s">
        <v>71</v>
      </c>
      <c r="C39" s="18"/>
      <c r="D39" s="18">
        <v>50</v>
      </c>
      <c r="E39" s="18">
        <v>0</v>
      </c>
      <c r="Y39" s="1" t="s">
        <v>61</v>
      </c>
      <c r="Z39" s="1" t="str">
        <f t="shared" si="11"/>
        <v>Juros/Empréstimos</v>
      </c>
      <c r="AA39" s="3">
        <f t="shared" si="12"/>
        <v>50</v>
      </c>
      <c r="AD39"/>
    </row>
    <row r="40" spans="1:30" ht="20" customHeight="1" x14ac:dyDescent="0.35">
      <c r="A40" s="19" t="s">
        <v>45</v>
      </c>
      <c r="B40" s="20" t="s">
        <v>70</v>
      </c>
      <c r="C40" s="18">
        <v>300</v>
      </c>
      <c r="D40" s="18">
        <v>500</v>
      </c>
      <c r="E40" s="18">
        <v>500</v>
      </c>
      <c r="Y40" s="1" t="s">
        <v>45</v>
      </c>
      <c r="Z40" s="1" t="str">
        <f t="shared" si="11"/>
        <v>Diversos</v>
      </c>
      <c r="AA40" s="3">
        <f t="shared" si="12"/>
        <v>500</v>
      </c>
      <c r="AD40"/>
    </row>
    <row r="41" spans="1:30" ht="20" customHeight="1" x14ac:dyDescent="0.35">
      <c r="A41" s="6" t="s">
        <v>31</v>
      </c>
      <c r="B41" s="14"/>
      <c r="C41" s="7">
        <f t="shared" ref="C41:E41" si="13">SUM(C42:C51)</f>
        <v>400</v>
      </c>
      <c r="D41" s="7">
        <f t="shared" ref="D41" si="14">SUM(D42:D51)</f>
        <v>1700</v>
      </c>
      <c r="E41" s="7">
        <f t="shared" si="13"/>
        <v>2900</v>
      </c>
      <c r="Y41" s="1" t="s">
        <v>58</v>
      </c>
      <c r="Z41" s="1" t="str">
        <f t="shared" ref="Z41:Z51" si="15">+A42</f>
        <v>Médico/Dentista</v>
      </c>
      <c r="AA41" s="3">
        <f t="shared" ref="AA41:AA51" si="16">+D42</f>
        <v>100</v>
      </c>
      <c r="AD41"/>
    </row>
    <row r="42" spans="1:30" ht="20" customHeight="1" x14ac:dyDescent="0.35">
      <c r="A42" s="19" t="s">
        <v>32</v>
      </c>
      <c r="B42" s="20" t="s">
        <v>70</v>
      </c>
      <c r="C42" s="18"/>
      <c r="D42" s="18">
        <v>100</v>
      </c>
      <c r="E42" s="18">
        <v>300</v>
      </c>
      <c r="Y42" s="1" t="s">
        <v>57</v>
      </c>
      <c r="Z42" s="1" t="str">
        <f t="shared" si="15"/>
        <v>Manutenção Carro</v>
      </c>
      <c r="AA42" s="3">
        <f t="shared" si="16"/>
        <v>500</v>
      </c>
      <c r="AD42"/>
    </row>
    <row r="43" spans="1:30" ht="20" customHeight="1" x14ac:dyDescent="0.35">
      <c r="A43" s="19" t="s">
        <v>33</v>
      </c>
      <c r="B43" s="20" t="s">
        <v>70</v>
      </c>
      <c r="C43" s="18">
        <v>300</v>
      </c>
      <c r="D43" s="18">
        <v>500</v>
      </c>
      <c r="E43" s="18">
        <v>500</v>
      </c>
      <c r="Y43" s="1" t="s">
        <v>56</v>
      </c>
      <c r="Z43" s="1" t="str">
        <f t="shared" si="15"/>
        <v>Viagens</v>
      </c>
      <c r="AA43" s="3">
        <f t="shared" si="16"/>
        <v>300</v>
      </c>
      <c r="AD43"/>
    </row>
    <row r="44" spans="1:30" ht="20" customHeight="1" x14ac:dyDescent="0.35">
      <c r="A44" s="19" t="s">
        <v>34</v>
      </c>
      <c r="B44" s="20" t="s">
        <v>70</v>
      </c>
      <c r="C44" s="18"/>
      <c r="D44" s="18">
        <v>300</v>
      </c>
      <c r="E44" s="18">
        <v>1000</v>
      </c>
      <c r="Y44" s="1" t="s">
        <v>56</v>
      </c>
      <c r="Z44" s="1" t="str">
        <f t="shared" si="15"/>
        <v>Restaurantes/bares</v>
      </c>
      <c r="AA44" s="3">
        <f t="shared" si="16"/>
        <v>0</v>
      </c>
      <c r="AD44"/>
    </row>
    <row r="45" spans="1:30" ht="20" customHeight="1" x14ac:dyDescent="0.35">
      <c r="A45" s="19" t="s">
        <v>35</v>
      </c>
      <c r="B45" s="20" t="s">
        <v>70</v>
      </c>
      <c r="C45" s="18"/>
      <c r="D45" s="18"/>
      <c r="E45" s="18"/>
      <c r="Y45" s="1" t="s">
        <v>62</v>
      </c>
      <c r="Z45" s="1" t="str">
        <f t="shared" si="15"/>
        <v>Roupas</v>
      </c>
      <c r="AA45" s="3">
        <f t="shared" si="16"/>
        <v>100</v>
      </c>
      <c r="AD45"/>
    </row>
    <row r="46" spans="1:30" ht="20" customHeight="1" x14ac:dyDescent="0.35">
      <c r="A46" s="19" t="s">
        <v>36</v>
      </c>
      <c r="B46" s="20" t="s">
        <v>70</v>
      </c>
      <c r="C46" s="18">
        <v>100</v>
      </c>
      <c r="D46" s="18">
        <v>100</v>
      </c>
      <c r="E46" s="18">
        <v>100</v>
      </c>
      <c r="Y46" s="1" t="s">
        <v>62</v>
      </c>
      <c r="Z46" s="1" t="str">
        <f t="shared" si="15"/>
        <v>Calçados</v>
      </c>
      <c r="AA46" s="3">
        <f t="shared" si="16"/>
        <v>0</v>
      </c>
      <c r="AD46"/>
    </row>
    <row r="47" spans="1:30" ht="20" customHeight="1" x14ac:dyDescent="0.35">
      <c r="A47" s="19" t="s">
        <v>37</v>
      </c>
      <c r="B47" s="20" t="s">
        <v>70</v>
      </c>
      <c r="C47" s="18"/>
      <c r="D47" s="18"/>
      <c r="E47" s="18"/>
      <c r="Y47" s="1" t="s">
        <v>62</v>
      </c>
      <c r="Z47" s="1" t="str">
        <f t="shared" si="15"/>
        <v>Acessórios</v>
      </c>
      <c r="AA47" s="3">
        <f t="shared" si="16"/>
        <v>0</v>
      </c>
      <c r="AD47"/>
    </row>
    <row r="48" spans="1:30" ht="20" customHeight="1" x14ac:dyDescent="0.35">
      <c r="A48" s="19" t="s">
        <v>38</v>
      </c>
      <c r="B48" s="20" t="s">
        <v>70</v>
      </c>
      <c r="C48" s="18"/>
      <c r="D48" s="18"/>
      <c r="E48" s="18"/>
      <c r="Y48" s="1" t="s">
        <v>45</v>
      </c>
      <c r="Z48" s="1" t="str">
        <f t="shared" si="15"/>
        <v>Presentes</v>
      </c>
      <c r="AA48" s="3">
        <f t="shared" si="16"/>
        <v>0</v>
      </c>
      <c r="AD48"/>
    </row>
    <row r="49" spans="1:30" ht="20" customHeight="1" x14ac:dyDescent="0.35">
      <c r="A49" s="19" t="s">
        <v>39</v>
      </c>
      <c r="B49" s="20" t="s">
        <v>70</v>
      </c>
      <c r="C49" s="19"/>
      <c r="D49" s="18"/>
      <c r="E49" s="18"/>
      <c r="Y49" s="1" t="s">
        <v>93</v>
      </c>
      <c r="Z49" s="1" t="str">
        <f t="shared" si="15"/>
        <v>Gastos Cartões (Já assumidos)</v>
      </c>
      <c r="AA49" s="3">
        <f t="shared" si="16"/>
        <v>400</v>
      </c>
      <c r="AD49"/>
    </row>
    <row r="50" spans="1:30" ht="20" customHeight="1" x14ac:dyDescent="0.35">
      <c r="A50" s="28" t="s">
        <v>74</v>
      </c>
      <c r="B50" s="20" t="s">
        <v>70</v>
      </c>
      <c r="C50" s="18"/>
      <c r="D50" s="18">
        <v>400</v>
      </c>
      <c r="E50" s="18"/>
      <c r="Y50" s="1" t="s">
        <v>63</v>
      </c>
      <c r="Z50" s="1" t="str">
        <f t="shared" si="15"/>
        <v>Poupança</v>
      </c>
      <c r="AA50" s="3">
        <f t="shared" si="16"/>
        <v>300</v>
      </c>
      <c r="AD50"/>
    </row>
    <row r="51" spans="1:30" ht="20" customHeight="1" x14ac:dyDescent="0.35">
      <c r="A51" s="19" t="s">
        <v>40</v>
      </c>
      <c r="B51" s="20" t="s">
        <v>71</v>
      </c>
      <c r="C51" s="18"/>
      <c r="D51" s="18">
        <v>300</v>
      </c>
      <c r="E51" s="18">
        <v>1000</v>
      </c>
      <c r="Y51" s="1">
        <v>0</v>
      </c>
      <c r="Z51" s="1">
        <f t="shared" si="15"/>
        <v>0</v>
      </c>
      <c r="AA51" s="3">
        <f t="shared" si="16"/>
        <v>0</v>
      </c>
      <c r="AD51"/>
    </row>
    <row r="52" spans="1:30" ht="20" customHeight="1" x14ac:dyDescent="0.35">
      <c r="A52" s="19"/>
      <c r="B52" s="20"/>
      <c r="C52" s="18"/>
      <c r="D52" s="18"/>
      <c r="E52" s="18"/>
    </row>
    <row r="53" spans="1:30" ht="20" customHeight="1" x14ac:dyDescent="0.35">
      <c r="A53" s="10" t="s">
        <v>41</v>
      </c>
      <c r="B53" s="6"/>
      <c r="C53" s="7">
        <f>C6</f>
        <v>6000</v>
      </c>
      <c r="D53" s="7">
        <f>D6</f>
        <v>11000</v>
      </c>
      <c r="E53" s="7">
        <f>E6</f>
        <v>17000</v>
      </c>
    </row>
    <row r="54" spans="1:30" ht="20" customHeight="1" x14ac:dyDescent="0.35">
      <c r="A54" s="10" t="s">
        <v>42</v>
      </c>
      <c r="B54" s="6"/>
      <c r="C54" s="7">
        <f>C9</f>
        <v>5000</v>
      </c>
      <c r="D54" s="7">
        <f>D9</f>
        <v>7690</v>
      </c>
      <c r="E54" s="7">
        <f>E9</f>
        <v>8370</v>
      </c>
    </row>
    <row r="55" spans="1:30" ht="20" customHeight="1" x14ac:dyDescent="0.35">
      <c r="A55" s="10" t="s">
        <v>43</v>
      </c>
      <c r="B55" s="6"/>
      <c r="C55" s="7">
        <f t="shared" ref="C55:E55" si="17">C41</f>
        <v>400</v>
      </c>
      <c r="D55" s="7">
        <f t="shared" ref="D55" si="18">D41</f>
        <v>1700</v>
      </c>
      <c r="E55" s="7">
        <f t="shared" si="17"/>
        <v>2900</v>
      </c>
    </row>
    <row r="56" spans="1:30" ht="20" customHeight="1" x14ac:dyDescent="0.35">
      <c r="A56" s="10" t="s">
        <v>2</v>
      </c>
      <c r="B56" s="6"/>
      <c r="C56" s="7">
        <f>C54+C55</f>
        <v>5400</v>
      </c>
      <c r="D56" s="7">
        <f>D54+D55</f>
        <v>9390</v>
      </c>
      <c r="E56" s="7">
        <f>E54+E55</f>
        <v>11270</v>
      </c>
    </row>
    <row r="57" spans="1:30" ht="20" customHeight="1" x14ac:dyDescent="0.35">
      <c r="A57" s="10" t="s">
        <v>44</v>
      </c>
      <c r="B57" s="6"/>
      <c r="C57" s="17">
        <f>C53-C56</f>
        <v>600</v>
      </c>
      <c r="D57" s="17">
        <f>D53-D56</f>
        <v>1610</v>
      </c>
      <c r="E57" s="17">
        <f>E53-E56</f>
        <v>5730</v>
      </c>
    </row>
    <row r="58" spans="1:30" x14ac:dyDescent="0.35">
      <c r="A58" s="13"/>
      <c r="B58" s="13" t="s">
        <v>75</v>
      </c>
      <c r="C58" s="12"/>
      <c r="D58" s="12"/>
      <c r="E58" s="12"/>
    </row>
    <row r="59" spans="1:30" ht="18" customHeight="1" x14ac:dyDescent="0.35">
      <c r="A59" s="15" t="s">
        <v>72</v>
      </c>
      <c r="B59" s="15" t="s">
        <v>70</v>
      </c>
      <c r="C59" s="16">
        <f t="shared" ref="C59:E63" si="19">SUMIFS(C$9:C$52,$B$9:$B$52,$B59)</f>
        <v>3400</v>
      </c>
      <c r="D59" s="16">
        <f t="shared" si="19"/>
        <v>5920</v>
      </c>
      <c r="E59" s="16">
        <f t="shared" si="19"/>
        <v>5900</v>
      </c>
    </row>
    <row r="60" spans="1:30" ht="18" customHeight="1" x14ac:dyDescent="0.35">
      <c r="A60" s="15"/>
      <c r="B60" s="15" t="s">
        <v>71</v>
      </c>
      <c r="C60" s="16">
        <f t="shared" si="19"/>
        <v>50</v>
      </c>
      <c r="D60" s="16">
        <f t="shared" si="19"/>
        <v>600</v>
      </c>
      <c r="E60" s="16">
        <f t="shared" si="19"/>
        <v>1200</v>
      </c>
    </row>
    <row r="61" spans="1:30" ht="18" customHeight="1" x14ac:dyDescent="0.35">
      <c r="A61" s="15"/>
      <c r="B61" s="15" t="s">
        <v>69</v>
      </c>
      <c r="C61" s="16">
        <f t="shared" si="19"/>
        <v>100</v>
      </c>
      <c r="D61" s="16">
        <f t="shared" si="19"/>
        <v>200</v>
      </c>
      <c r="E61" s="16">
        <f t="shared" si="19"/>
        <v>200</v>
      </c>
    </row>
    <row r="62" spans="1:30" ht="18" customHeight="1" x14ac:dyDescent="0.35">
      <c r="A62" s="15"/>
      <c r="B62" s="15" t="s">
        <v>68</v>
      </c>
      <c r="C62" s="16">
        <f t="shared" si="19"/>
        <v>1850</v>
      </c>
      <c r="D62" s="16">
        <f t="shared" si="19"/>
        <v>2670</v>
      </c>
      <c r="E62" s="16">
        <f t="shared" si="19"/>
        <v>3970</v>
      </c>
    </row>
    <row r="63" spans="1:30" ht="18" customHeight="1" x14ac:dyDescent="0.35">
      <c r="A63" s="15"/>
      <c r="B63" s="15" t="s">
        <v>76</v>
      </c>
      <c r="C63" s="16">
        <f t="shared" si="19"/>
        <v>0</v>
      </c>
      <c r="D63" s="16">
        <f t="shared" si="19"/>
        <v>0</v>
      </c>
      <c r="E63" s="16">
        <f t="shared" si="19"/>
        <v>0</v>
      </c>
    </row>
    <row r="64" spans="1:30" x14ac:dyDescent="0.35">
      <c r="A64" s="13"/>
      <c r="C64" s="12"/>
      <c r="D64" s="12"/>
      <c r="E64" s="12"/>
    </row>
    <row r="65" spans="1:5" ht="14" x14ac:dyDescent="0.35">
      <c r="A65" s="25" t="s">
        <v>78</v>
      </c>
      <c r="B65" s="26">
        <f>SUM(B67:B92)</f>
        <v>434.6</v>
      </c>
      <c r="C65" s="12"/>
      <c r="D65" s="12"/>
      <c r="E65" s="12"/>
    </row>
    <row r="66" spans="1:5" ht="25" customHeight="1" x14ac:dyDescent="0.35">
      <c r="A66" s="27" t="s">
        <v>79</v>
      </c>
      <c r="B66" s="24"/>
      <c r="C66" s="12" t="s">
        <v>92</v>
      </c>
      <c r="D66" s="12"/>
      <c r="E66" s="12"/>
    </row>
    <row r="67" spans="1:5" ht="14" x14ac:dyDescent="0.35">
      <c r="A67" s="19" t="s">
        <v>80</v>
      </c>
      <c r="B67" s="18">
        <v>32.9</v>
      </c>
      <c r="C67" s="12"/>
      <c r="D67" s="12"/>
      <c r="E67" s="12"/>
    </row>
    <row r="68" spans="1:5" ht="14" x14ac:dyDescent="0.35">
      <c r="A68" s="19" t="s">
        <v>81</v>
      </c>
      <c r="B68" s="18">
        <v>27.9</v>
      </c>
      <c r="C68" s="12"/>
      <c r="D68" s="12"/>
      <c r="E68" s="12"/>
    </row>
    <row r="69" spans="1:5" ht="14" x14ac:dyDescent="0.35">
      <c r="A69" s="19" t="s">
        <v>83</v>
      </c>
      <c r="B69" s="18"/>
      <c r="C69" s="12"/>
      <c r="D69" s="12"/>
      <c r="E69" s="12"/>
    </row>
    <row r="70" spans="1:5" ht="14" x14ac:dyDescent="0.35">
      <c r="A70" s="19" t="s">
        <v>82</v>
      </c>
      <c r="B70" s="18"/>
      <c r="C70" s="12"/>
      <c r="D70" s="12"/>
      <c r="E70" s="12"/>
    </row>
    <row r="71" spans="1:5" ht="14" x14ac:dyDescent="0.35">
      <c r="A71" s="19" t="s">
        <v>84</v>
      </c>
      <c r="B71" s="18"/>
      <c r="C71" s="12"/>
      <c r="D71" s="12"/>
      <c r="E71" s="12"/>
    </row>
    <row r="72" spans="1:5" ht="14" x14ac:dyDescent="0.35">
      <c r="A72" s="19" t="s">
        <v>89</v>
      </c>
      <c r="B72" s="18">
        <v>30</v>
      </c>
      <c r="C72" s="12"/>
      <c r="D72" s="12"/>
      <c r="E72" s="12"/>
    </row>
    <row r="73" spans="1:5" ht="14" x14ac:dyDescent="0.35">
      <c r="A73" s="19" t="s">
        <v>90</v>
      </c>
      <c r="B73" s="18">
        <v>16.899999999999999</v>
      </c>
      <c r="C73" s="12"/>
      <c r="D73" s="12"/>
      <c r="E73" s="12"/>
    </row>
    <row r="74" spans="1:5" ht="14" x14ac:dyDescent="0.35">
      <c r="A74" s="19" t="s">
        <v>91</v>
      </c>
      <c r="B74" s="18">
        <v>26.9</v>
      </c>
      <c r="C74" s="12"/>
      <c r="D74" s="12"/>
      <c r="E74" s="12"/>
    </row>
    <row r="75" spans="1:5" ht="14" x14ac:dyDescent="0.35">
      <c r="A75" s="19"/>
      <c r="B75" s="18"/>
      <c r="C75" s="12"/>
      <c r="D75" s="12"/>
      <c r="E75" s="12"/>
    </row>
    <row r="76" spans="1:5" ht="14" x14ac:dyDescent="0.35">
      <c r="A76" s="19" t="s">
        <v>85</v>
      </c>
      <c r="B76" s="18"/>
      <c r="C76" s="12"/>
      <c r="D76" s="12"/>
      <c r="E76" s="12"/>
    </row>
    <row r="77" spans="1:5" ht="14" x14ac:dyDescent="0.35">
      <c r="A77" s="19" t="s">
        <v>86</v>
      </c>
      <c r="B77" s="18">
        <v>300</v>
      </c>
      <c r="C77" s="12"/>
      <c r="D77" s="12"/>
      <c r="E77" s="12"/>
    </row>
    <row r="78" spans="1:5" ht="14" x14ac:dyDescent="0.35">
      <c r="A78" s="19" t="s">
        <v>87</v>
      </c>
      <c r="B78" s="18"/>
      <c r="C78" s="12"/>
      <c r="D78" s="12"/>
      <c r="E78" s="12"/>
    </row>
    <row r="79" spans="1:5" ht="14" x14ac:dyDescent="0.35">
      <c r="A79" s="19" t="s">
        <v>88</v>
      </c>
      <c r="B79" s="18"/>
      <c r="C79" s="12"/>
      <c r="D79" s="12"/>
      <c r="E79" s="12"/>
    </row>
    <row r="80" spans="1:5" ht="14" x14ac:dyDescent="0.35">
      <c r="A80" s="19"/>
      <c r="B80" s="18"/>
      <c r="C80" s="12"/>
      <c r="D80" s="12"/>
      <c r="E80" s="12"/>
    </row>
    <row r="81" spans="1:5" ht="14" x14ac:dyDescent="0.35">
      <c r="A81" s="19"/>
      <c r="B81" s="18"/>
      <c r="C81" s="12"/>
      <c r="D81" s="12"/>
      <c r="E81" s="12"/>
    </row>
    <row r="82" spans="1:5" ht="14" x14ac:dyDescent="0.35">
      <c r="A82" s="19"/>
      <c r="B82" s="18"/>
      <c r="C82" s="12"/>
      <c r="D82" s="12"/>
      <c r="E82" s="12"/>
    </row>
    <row r="83" spans="1:5" ht="14" x14ac:dyDescent="0.35">
      <c r="A83" s="19"/>
      <c r="B83" s="18"/>
      <c r="C83" s="12"/>
      <c r="D83" s="12"/>
      <c r="E83" s="12"/>
    </row>
    <row r="84" spans="1:5" ht="14" x14ac:dyDescent="0.35">
      <c r="A84" s="19"/>
      <c r="B84" s="18"/>
      <c r="C84" s="12"/>
      <c r="D84" s="12"/>
      <c r="E84" s="12"/>
    </row>
    <row r="85" spans="1:5" ht="14" x14ac:dyDescent="0.35">
      <c r="A85" s="19"/>
      <c r="B85" s="18"/>
      <c r="C85" s="12"/>
      <c r="D85" s="12"/>
      <c r="E85" s="12"/>
    </row>
    <row r="86" spans="1:5" ht="14" x14ac:dyDescent="0.35">
      <c r="A86" s="19"/>
      <c r="B86" s="18"/>
      <c r="C86" s="12"/>
      <c r="D86" s="12"/>
      <c r="E86" s="12"/>
    </row>
    <row r="87" spans="1:5" ht="14" x14ac:dyDescent="0.35">
      <c r="A87" s="19"/>
      <c r="B87" s="18"/>
      <c r="C87" s="3"/>
      <c r="D87" s="3"/>
      <c r="E87" s="3"/>
    </row>
    <row r="88" spans="1:5" ht="14" x14ac:dyDescent="0.35">
      <c r="A88" s="19"/>
      <c r="B88" s="18"/>
      <c r="C88" s="3"/>
      <c r="D88" s="3"/>
      <c r="E88" s="3"/>
    </row>
    <row r="89" spans="1:5" ht="14" x14ac:dyDescent="0.35">
      <c r="A89" s="19"/>
      <c r="B89" s="18"/>
      <c r="C89" s="3"/>
      <c r="D89" s="3"/>
      <c r="E89" s="3"/>
    </row>
    <row r="90" spans="1:5" ht="14" x14ac:dyDescent="0.35">
      <c r="A90" s="19"/>
      <c r="B90" s="18"/>
      <c r="C90" s="3"/>
      <c r="D90" s="3"/>
      <c r="E90" s="3"/>
    </row>
    <row r="91" spans="1:5" ht="14" x14ac:dyDescent="0.35">
      <c r="A91" s="19"/>
      <c r="B91" s="18"/>
      <c r="C91" s="3"/>
      <c r="D91" s="3"/>
      <c r="E91" s="3"/>
    </row>
    <row r="92" spans="1:5" ht="14" x14ac:dyDescent="0.35">
      <c r="A92" s="19"/>
      <c r="B92" s="18"/>
      <c r="C92" s="3"/>
      <c r="D92" s="3"/>
      <c r="E92" s="3"/>
    </row>
    <row r="93" spans="1:5" ht="14" x14ac:dyDescent="0.35">
      <c r="A93" s="19"/>
      <c r="B93" s="18"/>
      <c r="C93" s="3"/>
      <c r="D93" s="3"/>
      <c r="E93" s="3"/>
    </row>
    <row r="94" spans="1:5" ht="14" x14ac:dyDescent="0.35">
      <c r="A94" s="19"/>
      <c r="B94" s="18"/>
      <c r="C94" s="3"/>
      <c r="D94" s="3"/>
      <c r="E94" s="3"/>
    </row>
    <row r="95" spans="1:5" ht="14" x14ac:dyDescent="0.35">
      <c r="A95" s="19"/>
      <c r="B95" s="18"/>
      <c r="C95" s="3"/>
      <c r="D95" s="3"/>
      <c r="E95" s="3"/>
    </row>
    <row r="96" spans="1:5" x14ac:dyDescent="0.35">
      <c r="A96" s="2"/>
      <c r="B96" s="2"/>
      <c r="C96" s="3"/>
      <c r="D96" s="3"/>
      <c r="E96" s="3"/>
    </row>
    <row r="97" spans="1:2" x14ac:dyDescent="0.35">
      <c r="A97" s="2"/>
      <c r="B97" s="2"/>
    </row>
    <row r="98" spans="1:2" x14ac:dyDescent="0.35">
      <c r="A98" s="2"/>
      <c r="B98" s="2"/>
    </row>
    <row r="99" spans="1:2" x14ac:dyDescent="0.35">
      <c r="A99" s="2"/>
      <c r="B99" s="2"/>
    </row>
    <row r="100" spans="1:2" x14ac:dyDescent="0.35">
      <c r="A100" s="2"/>
      <c r="B100" s="2"/>
    </row>
    <row r="101" spans="1:2" x14ac:dyDescent="0.35">
      <c r="A101" s="2"/>
      <c r="B101" s="2"/>
    </row>
    <row r="102" spans="1:2" x14ac:dyDescent="0.35">
      <c r="A102" s="2"/>
      <c r="B102" s="2"/>
    </row>
    <row r="103" spans="1:2" x14ac:dyDescent="0.35">
      <c r="A103" s="2"/>
      <c r="B103" s="2"/>
    </row>
    <row r="104" spans="1:2" x14ac:dyDescent="0.35">
      <c r="A104" s="2"/>
      <c r="B104" s="2"/>
    </row>
    <row r="105" spans="1:2" x14ac:dyDescent="0.35">
      <c r="A105" s="2"/>
      <c r="B105" s="2"/>
    </row>
  </sheetData>
  <sheetProtection algorithmName="SHA-512" hashValue="3EQ+EY8mTm1I8ibkyCC89MHYr8a+WAajUdwvUyKZdaF+pckBT6gb7TXc7JW/E9Y5WdEdbhLqK39FHbkoq1i/Rw==" saltValue="EtQjZzZMUv5K4WypQ2QmZg==" spinCount="100000" sheet="1" objects="1" scenarios="1"/>
  <dataValidations count="1">
    <dataValidation type="list" allowBlank="1" showInputMessage="1" showErrorMessage="1" sqref="B42:B52 B10:B40" xr:uid="{57D3630B-533D-41F5-B731-14F3A61B33A1}">
      <formula1>$B$59:$B$63</formula1>
    </dataValidation>
  </dataValidations>
  <hyperlinks>
    <hyperlink ref="A3" r:id="rId1" xr:uid="{6091F184-1DD6-4588-930D-9CD9D84D364C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EVALDO DE OLIVEIRA</dc:creator>
  <cp:lastModifiedBy>EVALDO DE OLIVEIRA</cp:lastModifiedBy>
  <dcterms:created xsi:type="dcterms:W3CDTF">2019-08-22T16:14:09Z</dcterms:created>
  <dcterms:modified xsi:type="dcterms:W3CDTF">2021-04-13T12:05:45Z</dcterms:modified>
</cp:coreProperties>
</file>